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35" windowHeight="7365" activeTab="1"/>
  </bookViews>
  <sheets>
    <sheet name="Prihodi 2013" sheetId="1" r:id="rId1"/>
    <sheet name="Rashodi 2013" sheetId="2" r:id="rId2"/>
    <sheet name="Sheet3" sheetId="3" r:id="rId3"/>
  </sheets>
  <externalReferences>
    <externalReference r:id="rId4"/>
  </externalReferences>
  <definedNames>
    <definedName name="Filijala" localSheetId="0">[1]Pocetni!$A$29</definedName>
    <definedName name="Filijala" localSheetId="1">[1]Pocetni!$A$29</definedName>
    <definedName name="ZU" localSheetId="0">[1]Pocetni!$D$29</definedName>
    <definedName name="ZU" localSheetId="1">[1]Pocetni!$D$29</definedName>
  </definedNames>
  <calcPr calcId="124519"/>
</workbook>
</file>

<file path=xl/calcChain.xml><?xml version="1.0" encoding="utf-8"?>
<calcChain xmlns="http://schemas.openxmlformats.org/spreadsheetml/2006/main">
  <c r="D60" i="2"/>
  <c r="H59"/>
  <c r="G59"/>
  <c r="F59"/>
  <c r="E59"/>
  <c r="D59" s="1"/>
  <c r="D58"/>
  <c r="D57"/>
  <c r="H56"/>
  <c r="H55" s="1"/>
  <c r="G56"/>
  <c r="F56"/>
  <c r="F55" s="1"/>
  <c r="E56"/>
  <c r="D56"/>
  <c r="G55"/>
  <c r="E55"/>
  <c r="D55" s="1"/>
  <c r="D54"/>
  <c r="H53"/>
  <c r="G53"/>
  <c r="F53"/>
  <c r="E53"/>
  <c r="D53" s="1"/>
  <c r="D52"/>
  <c r="D51"/>
  <c r="H50"/>
  <c r="G50"/>
  <c r="F50"/>
  <c r="E50"/>
  <c r="D50"/>
  <c r="D49"/>
  <c r="D48"/>
  <c r="D47"/>
  <c r="D46"/>
  <c r="H45"/>
  <c r="G45"/>
  <c r="F45"/>
  <c r="E45"/>
  <c r="D45" s="1"/>
  <c r="H44"/>
  <c r="G44"/>
  <c r="F44"/>
  <c r="E44"/>
  <c r="D44"/>
  <c r="D43"/>
  <c r="D42"/>
  <c r="D41"/>
  <c r="D40"/>
  <c r="H39"/>
  <c r="G39"/>
  <c r="F39"/>
  <c r="E39"/>
  <c r="D39"/>
  <c r="D38"/>
  <c r="H37"/>
  <c r="G37"/>
  <c r="F37"/>
  <c r="E37"/>
  <c r="D37"/>
  <c r="D36"/>
  <c r="D35"/>
  <c r="H34"/>
  <c r="G34"/>
  <c r="F34"/>
  <c r="E34"/>
  <c r="D34" s="1"/>
  <c r="D33"/>
  <c r="D32"/>
  <c r="D31"/>
  <c r="D30"/>
  <c r="H29"/>
  <c r="G29"/>
  <c r="F29"/>
  <c r="E29"/>
  <c r="D29"/>
  <c r="D28"/>
  <c r="D27"/>
  <c r="D26"/>
  <c r="D25"/>
  <c r="D24"/>
  <c r="D23"/>
  <c r="H22"/>
  <c r="G22"/>
  <c r="F22"/>
  <c r="E22"/>
  <c r="D22" s="1"/>
  <c r="D21"/>
  <c r="D20"/>
  <c r="D19"/>
  <c r="D18"/>
  <c r="D17"/>
  <c r="D16"/>
  <c r="H15"/>
  <c r="G15"/>
  <c r="F15"/>
  <c r="E15"/>
  <c r="D15"/>
  <c r="H14"/>
  <c r="G14"/>
  <c r="F14"/>
  <c r="E14"/>
  <c r="D14"/>
  <c r="H13"/>
  <c r="H61" s="1"/>
  <c r="G13"/>
  <c r="G61" s="1"/>
  <c r="F13"/>
  <c r="F61" s="1"/>
  <c r="E13"/>
  <c r="E61" s="1"/>
  <c r="D61" s="1"/>
  <c r="D13"/>
  <c r="A8"/>
  <c r="A7"/>
  <c r="D44" i="1"/>
  <c r="H43"/>
  <c r="G43"/>
  <c r="F43"/>
  <c r="E43"/>
  <c r="D43"/>
  <c r="D42"/>
  <c r="H41"/>
  <c r="H40" s="1"/>
  <c r="G41"/>
  <c r="F41"/>
  <c r="F40" s="1"/>
  <c r="E41"/>
  <c r="D41"/>
  <c r="G40"/>
  <c r="E40"/>
  <c r="D40" s="1"/>
  <c r="D39"/>
  <c r="D38"/>
  <c r="H37"/>
  <c r="G37"/>
  <c r="F37"/>
  <c r="E37"/>
  <c r="D37"/>
  <c r="D36"/>
  <c r="D35"/>
  <c r="D34"/>
  <c r="H33"/>
  <c r="H32" s="1"/>
  <c r="G33"/>
  <c r="F33"/>
  <c r="F32" s="1"/>
  <c r="E33"/>
  <c r="D33"/>
  <c r="G32"/>
  <c r="E32"/>
  <c r="D32" s="1"/>
  <c r="D31"/>
  <c r="H30"/>
  <c r="G30"/>
  <c r="F30"/>
  <c r="E30"/>
  <c r="D30" s="1"/>
  <c r="D29"/>
  <c r="H28"/>
  <c r="G28"/>
  <c r="F28"/>
  <c r="E28"/>
  <c r="D28" s="1"/>
  <c r="D27"/>
  <c r="D26"/>
  <c r="H25"/>
  <c r="G25"/>
  <c r="F25"/>
  <c r="E25"/>
  <c r="D25"/>
  <c r="D24"/>
  <c r="D23"/>
  <c r="D22"/>
  <c r="D21"/>
  <c r="D20"/>
  <c r="H19"/>
  <c r="G19"/>
  <c r="F19"/>
  <c r="E19"/>
  <c r="D19"/>
  <c r="D18"/>
  <c r="D17"/>
  <c r="D16"/>
  <c r="H15"/>
  <c r="H14" s="1"/>
  <c r="G15"/>
  <c r="F15"/>
  <c r="F14" s="1"/>
  <c r="F13" s="1"/>
  <c r="F45" s="1"/>
  <c r="E15"/>
  <c r="D15"/>
  <c r="G14"/>
  <c r="G13" s="1"/>
  <c r="G45" s="1"/>
  <c r="E14"/>
  <c r="D14" s="1"/>
  <c r="A8"/>
  <c r="A7"/>
  <c r="H13" l="1"/>
  <c r="H45" s="1"/>
  <c r="E13"/>
  <c r="E45" l="1"/>
  <c r="D45" s="1"/>
  <c r="D13"/>
</calcChain>
</file>

<file path=xl/sharedStrings.xml><?xml version="1.0" encoding="utf-8"?>
<sst xmlns="http://schemas.openxmlformats.org/spreadsheetml/2006/main" count="110" uniqueCount="98">
  <si>
    <t>РЕПУБЛИЧКИ ФОНД ЗА ЗДРАВСТВЕНО</t>
  </si>
  <si>
    <t>ОСИГУРАЊЕ - БЕОГРАД</t>
  </si>
  <si>
    <t>Јована Мариновића 2</t>
  </si>
  <si>
    <t>ФИНАНСИЈСКИ ПЛАН ЗДРАВСТВЕНИХ УСТАНОВА ЗА 2013. ГОДИНУ - ПРИХОДИ И ПРИМАЊА</t>
  </si>
  <si>
    <t>(у 000 динара)</t>
  </si>
  <si>
    <t>ОП</t>
  </si>
  <si>
    <t>Ек. Класифи-кација</t>
  </si>
  <si>
    <t>Опис</t>
  </si>
  <si>
    <t>Укупно</t>
  </si>
  <si>
    <t xml:space="preserve">Из Буџета </t>
  </si>
  <si>
    <t>Од ООСО</t>
  </si>
  <si>
    <t>Донације</t>
  </si>
  <si>
    <t>Из осталих извора-сопствени приходи</t>
  </si>
  <si>
    <t>4=5+6+7+8</t>
  </si>
  <si>
    <t>ТЕКУЋИ ПРИХОДИ И ПРИМАЊА ОД ПРОДАЈЕ НЕФИНАНСИЈСКЕ ИМОВИНЕ (5002 + 5104)</t>
  </si>
  <si>
    <t>ТЕКУЋИ ПРИХОДИ (5003 + 5047 + 5057 + 5067 + 5092 + 5097 + 5101)</t>
  </si>
  <si>
    <t>ДОНАЦИЈЕ И ТРАНСФЕРИ (5058 + 5061 + 5064)</t>
  </si>
  <si>
    <t>ДОНАЦИЈЕ ОД ИНОСТРАНИХ ДРЖАВА (5059 + 5060)</t>
  </si>
  <si>
    <t>ДОНАЦИЈЕ ОД МЕЂУНАРОДНИХ ОРГАНИЗАЦИЈА (5062 + 5063)</t>
  </si>
  <si>
    <t>ТРАНСФЕРИ ОД ДРУГИХ НИВОА ВЛАСТИ (5065 + 5066)</t>
  </si>
  <si>
    <t>ДРУГИ ПРИХОДИ (5068 + 5075 + 5080 + 5087 + 5090)</t>
  </si>
  <si>
    <t>ПРИХОДИ ОД ИМОВИНЕ (од 5069 до 5074)</t>
  </si>
  <si>
    <t>ПРИХОДИ ОД ПРОДАЈЕ ДОБАРА И УСЛУГА (од 5076 до 5079)</t>
  </si>
  <si>
    <t>НОВЧАНЕ КАЗНЕ И ОДУЗЕТА ИМОВИНСКА КОРИСТ (од 5081 до 5086)</t>
  </si>
  <si>
    <t>ДОБРОВОЉНИ ТРАНСФЕРИ ОД ФИЗИЧКИХ И ПРАВНИХ ЛИЦА (5088 + 5089)</t>
  </si>
  <si>
    <t>МЕШОВИТИ И НЕОДРЕЂЕНИ ПРИХОДИ (5091)</t>
  </si>
  <si>
    <t>МЕМОРАНДУМСКЕ СТАВКЕ ЗА РЕФУНДАЦИЈУ РАСХОДА (5093 + 5095)</t>
  </si>
  <si>
    <t>МЕМОРАНДУМСКЕ СТАВКЕ ЗА РЕФУНДАЦИЈУ РАСХОДА (5094)</t>
  </si>
  <si>
    <t>МЕМОРАНДУМСКЕ СТАВКЕ ЗА РЕФУНДАЦИЈУ РАСХОДА ИЗ ПРЕТХОДНЕ ГОДИНЕ (5096)</t>
  </si>
  <si>
    <t>ТРАНСФЕРИ ИЗМЕЂУ БУЏЕТСКИХ КОРИСНИКА НА ИСТОМ НИВОУ (5098)</t>
  </si>
  <si>
    <t>ТРАНСФЕРИ ИЗМЕЂУ БУЏЕТСКИХ КОРИСНИКА НА ИСТОМ НИВОУ (5099 + 5100)</t>
  </si>
  <si>
    <t>ПРИХОДИ ИЗ БУЏЕТА (5102)</t>
  </si>
  <si>
    <t>ПРИХОДИ ИЗ БУЏЕТА (5103)</t>
  </si>
  <si>
    <t>ПРИМАЊА ОД ПРОДАЈЕ НЕФИНАНСИЈСКЕ ИМОВИНЕ (5105 + 5112 + 5119 + 5122)</t>
  </si>
  <si>
    <t>ПРИМАЊА ОД ПРОДАЈЕ ОСНОВНИХ СРЕДСТАВА (5106 + 5108 + 5110)</t>
  </si>
  <si>
    <t>ПРИМАЊА ОД ПРОДАЈЕ НЕПОКРЕТНОСТИ (5107)</t>
  </si>
  <si>
    <t>ПРИМАЊА ОД ПРОДАЈЕ ПОКРЕТНЕ ИМОВИНЕ (5109)</t>
  </si>
  <si>
    <t>ПРИМАЊА ОД ПРОДАЈЕ ОСТАЛИХ ОСНОВНИХ СРЕДСТАВА (5111)</t>
  </si>
  <si>
    <t>ПРИМАЊА ОД ПРОДАЈЕ ЗАЛИХА (5113 + 5115 + 5117)</t>
  </si>
  <si>
    <t>ПРИМАЊА ОД ПРОДАЈЕ ЗАЛИХА ПРОИЗВОДЊЕ (5116)</t>
  </si>
  <si>
    <t>ПРИМАЊА ОД ПРОДАЈЕ РОБЕ ЗА ДАЉУ ПРОДАЈУ (5118)</t>
  </si>
  <si>
    <t>ПРИМАЊА ОД ЗАДУЖИВАЊА И ПРОДАЈЕ ФИНАНСИЈСКЕ ИМОВИНЕ (5130 + 5149)</t>
  </si>
  <si>
    <t>ПРИМАЊА ОД ЗАДУЖИВАЊА (5131 + 5141)</t>
  </si>
  <si>
    <t>ПРИМАЊА ОД ДОМАЋИХ ЗАДУЖИВАЊА (од 5132 до 5140)</t>
  </si>
  <si>
    <t>ПРИМАЊА ОД ПРОДАЈЕ ФИНАНСИЈСКЕ ИМОВИНЕ (5150 + 5160)</t>
  </si>
  <si>
    <t xml:space="preserve">ПРИМАЊА ОД ПРОДАЈЕ ДОМАЋЕ ФИНАНСИЈСКЕ ИМОВИНЕ (од 5151 до 5159) </t>
  </si>
  <si>
    <t>УКУПНИ ПРИХОДИ И ПРИМАЊА (5001 + 5129)</t>
  </si>
  <si>
    <t>ФИНАНСИЈСКИ ПЛАН ЗДРАВСТВЕНИХ УСТАНОВА ЗА 2013. ГОДИНУ - РАСХОДИ И ИЗДАЦИ</t>
  </si>
  <si>
    <t xml:space="preserve">Из. Буџета </t>
  </si>
  <si>
    <t>ТЕКУЋИ РАСХОДИ И ИЗДАЦИ ЗА НЕФИНАНСИЈСКЕ ИМОВИНЕ (5171 + 5339)</t>
  </si>
  <si>
    <t>ТЕКУЋИ РАСХОДИ (5172 + 5194 + 5239 + 5254 + 5278 + 5291 + 5307 + 5322)</t>
  </si>
  <si>
    <t>РАСХОДИ ЗА ЗАПОСЛЕНЕ (5173 + 5175 + 5179 + 5181 + 5186 + 5188 + 5190 + 5192)</t>
  </si>
  <si>
    <t>ПЛАТЕ, ДОДАЦИ И НАКНАДЕ ЗАПОСЛЕНИХ (ЗАРАДЕ)  (5174)</t>
  </si>
  <si>
    <t>СОЦИЈАЛНИ ДОПРИНОСИ НА ТЕРЕТ ПОСЛОДАВЦА (од 5176 до 5178)</t>
  </si>
  <si>
    <t>НАКНАДЕ У НАТУРИ (5180)</t>
  </si>
  <si>
    <t>СОЦИЈАЛНА ДАВАЊА ЗАПОСЛЕНИМА (од 5182 до 5185)</t>
  </si>
  <si>
    <t>НАКНАДЕ ТРОШКОВА ЗА ЗАПОСЛЕНЕ (5187)</t>
  </si>
  <si>
    <t>НАГРАДЕ ЗАПОСЛЕНИМА И ОСТАЛИ ПОСЕБНИ РАСХОДИ (5189)</t>
  </si>
  <si>
    <t xml:space="preserve">КОРИШЋЕЊЕ УСЛУГА И РОБА (5195 + 5203 + 5209 + 5218 + 5226 + 5229) </t>
  </si>
  <si>
    <t>СТАЛНИ ТРОШКОВИ (од 5196 до 5202)</t>
  </si>
  <si>
    <t>ТРОШКОВИ ПУТОВАЊА (од 5204 до 5208)</t>
  </si>
  <si>
    <t>УСЛУГЕ ПО УГОВОРУ (од 5210 до 5217)</t>
  </si>
  <si>
    <t>СПЕЦИЈАЛИЗОВАНЕ УСЛУГЕ (од 5219 до 5225)</t>
  </si>
  <si>
    <t>ТЕКУЋЕ ПОПРАВКЕ И ОДРЖАВАЊЕ (5227 + 5228)</t>
  </si>
  <si>
    <t>МАТЕРИЈАЛ (од 5230 до 5238)</t>
  </si>
  <si>
    <t>АМОРТИЗАЦИЈА И УПОТРЕБА СРЕДСТАВА ЗА РАД (5240 + 5244 + 5246 + 5248 + 5252)</t>
  </si>
  <si>
    <t>АМОРТИЗАЦИЈА НЕКРЕТНИНА И ОПРЕМЕ (од 5241 до 5243)</t>
  </si>
  <si>
    <t>АМОРТИЗАЦИЈА КУЛТИВИСАНЕ ИМОВИНЕ (5245)</t>
  </si>
  <si>
    <t>УПОТРЕБА ПРИРОДНЕ ИМОВИНЕ (од 5249 до 5251)</t>
  </si>
  <si>
    <t>АМОРТИЗАЦИЈА НЕМАТЕРИЈАЛНЕ ИМОВИНЕ (5253)</t>
  </si>
  <si>
    <t>ОТПЛАТА КАМАТА И ПРАТЕЋИ ТРОШКОВИ ЗАДУЖИВАЊА (5255 + 5265 + 5272 + 5274)</t>
  </si>
  <si>
    <t>ОТПЛАТА ДОМАЋИХ КАМАТА (од 5256 до 5264)</t>
  </si>
  <si>
    <t>ПРАТЕЋИ ТРОШКОВИ ЗАДУЖИВАЊА (од 5275 до 5277)</t>
  </si>
  <si>
    <t>ДОНАЦИЈЕ, ДОТАЦИЈЕ И ТРАНСФЕРИ(5292 + 5295 + 5298 + 5301 + 5304)</t>
  </si>
  <si>
    <t>ОСТАЛЕ ДОТАЦИЈЕ И ТРАНСФЕРИ (5305 + 5306)</t>
  </si>
  <si>
    <t>ОСТАЛИ РАСХОДИ (5323 + 5326 + 5330 + 5332 + 5335 + 5337)</t>
  </si>
  <si>
    <t>ДОТАЦИЈЕ НЕВЛАДИНИМ ОРГАНИЗАЦИЈАМА (5324 + 5325)</t>
  </si>
  <si>
    <t>ПОРЕЗИ, ОБАВЕЗНЕ ТАКСЕ И КАЗНЕ (од 5327 до 5329)</t>
  </si>
  <si>
    <t>НОВЧАНЕ КАЗНЕ И ПЕНАЛИ ПО РЕШЕЊУ СУДОВА (5331)</t>
  </si>
  <si>
    <t xml:space="preserve"> НАКНАДА ШТЕТЕ ЗА ПОВРЕДЕ ИЛИ ШТЕТУ НАСТАЛУ УСЛЕД ЕЛЕМЕНТАРНИХ НЕПОГОДА ИЛИ ДРУГИХ ПРИРОДНИХ УЗРОКА (5333 + 5334)</t>
  </si>
  <si>
    <t>ИЗДАЦИ ЗА НЕФИНАНСИЈСКУ ИМОВИНУ (5340 + 5362 + 5371 + 5374 + 5382)</t>
  </si>
  <si>
    <t xml:space="preserve"> ОСНОВНА СРЕДСТВА (5341 + 5346 + 5356 + 5358 + 5360)</t>
  </si>
  <si>
    <t>ЗГРАДЕ И ГРАЂЕВИНСКИ ОБЈЕКТИ (од 5342 до 5345)</t>
  </si>
  <si>
    <t>МАШИНЕ И ОПРЕМА (од 5347 до 5355)</t>
  </si>
  <si>
    <t>ОСТАЛЕ НЕКРЕТНИНЕ И ОПРЕМА (5357)</t>
  </si>
  <si>
    <t>НЕМАТЕРИЈАЛНА ИМОВИНА (5361)</t>
  </si>
  <si>
    <t>ЗАЛИХЕ (5363 + 5365 + 5369)</t>
  </si>
  <si>
    <t>ЗАЛИХЕ ПРОИЗВОДЊЕ (од 5366 до 5368)</t>
  </si>
  <si>
    <t>ЗАЛИХЕ РОБЕ ЗА ДАЉУ ПРОДАЈУ (5370)</t>
  </si>
  <si>
    <t>НЕФИНАНСИЈСКА ИМОВИНА КОЈА СЕ ФИНАНСИРА ИЗ СРЕДСТАВА ЗА РЕАЛИЗАЦИЈУ НАЦИОНАЛНОГ ИНВЕСТИЦИОНОГ ПЛАНА (5383)</t>
  </si>
  <si>
    <t>НЕФИНАНСИЈСКА ИМОВИНА КОЈА СЕ ФИНАНСИРА ИЗ СРЕДСТАВА ЗА РЕАЛИЗАЦИЈУ НАЦИОНАЛНОГ ИНВЕСТИЦИОНОГ ПЛАНА (5384)</t>
  </si>
  <si>
    <t>ИЗДАЦИ ЗА ОТПЛАТУ ГЛАВНИЦЕ И НАБАВКУ ФИНАНСИЈСКЕ ИМОВИНЕ (5386 + 5409)</t>
  </si>
  <si>
    <t xml:space="preserve"> ОТПЛАТА ГЛАВНИЦЕ (5387 + 5397 + 5405 + 5407)</t>
  </si>
  <si>
    <t>ОТПЛАТА ГЛАВНИЦЕ ДОМАЋИМ КРЕДИТОРИМА (од 5388 до 5396)</t>
  </si>
  <si>
    <t>ОТПЛАТА ГЛАВНИЦЕ ЗА ФИНАНСИЈСКИ ЛИЗИНГ (5408)</t>
  </si>
  <si>
    <t>НАБАВКА ФИНАНСИЈСКЕ ИМОВИНЕ (5410 + 5420 + 5429)</t>
  </si>
  <si>
    <t>НАБАВКА ДОМАЋЕ ФИНАНСИЈСКЕ ИМОВИНЕ (од 5411 до 5419)</t>
  </si>
  <si>
    <t>УКУПНИ РАСХОДИ И ИЗДАЦИ (5170 + 5385)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</si>
</sst>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Verdana"/>
      <family val="2"/>
      <charset val="238"/>
    </font>
    <font>
      <sz val="8"/>
      <name val="Verdana"/>
      <family val="2"/>
      <charset val="238"/>
    </font>
    <font>
      <sz val="10"/>
      <name val="Arial"/>
      <charset val="238"/>
    </font>
    <font>
      <b/>
      <sz val="9"/>
      <name val="Arial"/>
      <family val="2"/>
      <charset val="238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right" vertical="center"/>
    </xf>
    <xf numFmtId="0" fontId="7" fillId="0" borderId="1" xfId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wrapText="1"/>
    </xf>
    <xf numFmtId="0" fontId="10" fillId="2" borderId="2" xfId="1" applyFont="1" applyFill="1" applyBorder="1"/>
    <xf numFmtId="0" fontId="10" fillId="2" borderId="2" xfId="1" applyFont="1" applyFill="1" applyBorder="1" applyAlignment="1">
      <alignment wrapText="1"/>
    </xf>
    <xf numFmtId="3" fontId="10" fillId="2" borderId="2" xfId="1" applyNumberFormat="1" applyFont="1" applyFill="1" applyBorder="1" applyAlignment="1">
      <alignment horizontal="right"/>
    </xf>
    <xf numFmtId="0" fontId="10" fillId="2" borderId="2" xfId="1" applyFont="1" applyFill="1" applyBorder="1" applyAlignment="1">
      <alignment horizontal="center" wrapText="1"/>
    </xf>
    <xf numFmtId="0" fontId="10" fillId="2" borderId="2" xfId="1" applyFont="1" applyFill="1" applyBorder="1" applyAlignment="1">
      <alignment horizontal="right" vertical="top"/>
    </xf>
    <xf numFmtId="0" fontId="9" fillId="0" borderId="2" xfId="1" applyFont="1" applyFill="1" applyBorder="1" applyAlignment="1">
      <alignment horizontal="center" wrapText="1"/>
    </xf>
    <xf numFmtId="0" fontId="9" fillId="0" borderId="2" xfId="1" applyFont="1" applyFill="1" applyBorder="1" applyAlignment="1">
      <alignment horizontal="right" vertical="top"/>
    </xf>
    <xf numFmtId="0" fontId="9" fillId="0" borderId="2" xfId="1" applyFont="1" applyFill="1" applyBorder="1" applyAlignment="1">
      <alignment wrapText="1"/>
    </xf>
    <xf numFmtId="3" fontId="9" fillId="0" borderId="2" xfId="1" applyNumberFormat="1" applyFont="1" applyFill="1" applyBorder="1" applyAlignment="1">
      <alignment horizontal="right"/>
    </xf>
    <xf numFmtId="3" fontId="9" fillId="0" borderId="2" xfId="1" applyNumberFormat="1" applyFont="1" applyFill="1" applyBorder="1" applyProtection="1">
      <protection locked="0"/>
    </xf>
    <xf numFmtId="3" fontId="9" fillId="0" borderId="2" xfId="1" applyNumberFormat="1" applyFont="1" applyFill="1" applyBorder="1" applyAlignment="1" applyProtection="1">
      <alignment horizontal="right"/>
      <protection locked="0"/>
    </xf>
    <xf numFmtId="3" fontId="10" fillId="2" borderId="2" xfId="1" applyNumberFormat="1" applyFont="1" applyFill="1" applyBorder="1"/>
    <xf numFmtId="3" fontId="9" fillId="0" borderId="2" xfId="2" applyNumberFormat="1" applyFont="1" applyFill="1" applyBorder="1" applyAlignment="1" applyProtection="1">
      <alignment horizontal="right" wrapText="1"/>
      <protection locked="0"/>
    </xf>
    <xf numFmtId="0" fontId="10" fillId="2" borderId="2" xfId="1" applyFont="1" applyFill="1" applyBorder="1" applyAlignment="1">
      <alignment horizontal="right" vertical="top" wrapText="1"/>
    </xf>
    <xf numFmtId="0" fontId="9" fillId="0" borderId="2" xfId="1" applyFont="1" applyFill="1" applyBorder="1" applyAlignment="1">
      <alignment horizontal="right" vertical="top" wrapText="1"/>
    </xf>
    <xf numFmtId="3" fontId="9" fillId="0" borderId="2" xfId="1" applyNumberFormat="1" applyFont="1" applyFill="1" applyBorder="1" applyAlignment="1" applyProtection="1">
      <alignment wrapText="1"/>
      <protection locked="0"/>
    </xf>
    <xf numFmtId="3" fontId="10" fillId="2" borderId="2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3" fontId="9" fillId="0" borderId="2" xfId="1" applyNumberFormat="1" applyFont="1" applyFill="1" applyBorder="1" applyAlignment="1">
      <alignment wrapText="1"/>
    </xf>
    <xf numFmtId="3" fontId="9" fillId="2" borderId="2" xfId="1" applyNumberFormat="1" applyFont="1" applyFill="1" applyBorder="1" applyAlignment="1" applyProtection="1">
      <alignment wrapText="1"/>
    </xf>
    <xf numFmtId="3" fontId="10" fillId="2" borderId="2" xfId="1" applyNumberFormat="1" applyFont="1" applyFill="1" applyBorder="1" applyAlignment="1" applyProtection="1">
      <alignment wrapText="1"/>
    </xf>
  </cellXfs>
  <cellStyles count="3">
    <cellStyle name="Normal" xfId="0" builtinId="0"/>
    <cellStyle name="Normal_Copy of Book1" xfId="1"/>
    <cellStyle name="Normal_ZR_Dvanaestomesecni_2008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sijski%20rebalans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cetni"/>
      <sheetName val="Prihodi_2012"/>
      <sheetName val="Rashodi_2012"/>
      <sheetName val="Prihodi_2013"/>
      <sheetName val="Rashodi_2013"/>
      <sheetName val="Prihodi_2014"/>
      <sheetName val="Rashodi_2014"/>
      <sheetName val="Prihodi_2015"/>
      <sheetName val="Rashodi_2015"/>
    </sheetNames>
    <sheetDataSet>
      <sheetData sheetId="0">
        <row r="29">
          <cell r="A29" t="str">
            <v>06 НОВИ САД</v>
          </cell>
          <cell r="D29" t="str">
            <v>00206013 ЗЗ РЕУМ  Н  САД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"/>
  <sheetViews>
    <sheetView topLeftCell="A4" workbookViewId="0">
      <selection sqref="A1:H45"/>
    </sheetView>
  </sheetViews>
  <sheetFormatPr defaultRowHeight="15"/>
  <cols>
    <col min="1" max="1" width="5" customWidth="1"/>
    <col min="2" max="2" width="7.28515625" customWidth="1"/>
    <col min="3" max="3" width="31.85546875" customWidth="1"/>
    <col min="4" max="4" width="11.85546875" customWidth="1"/>
    <col min="5" max="5" width="11.140625" customWidth="1"/>
    <col min="6" max="6" width="11.7109375" customWidth="1"/>
    <col min="7" max="7" width="11.140625" customWidth="1"/>
    <col min="8" max="8" width="16.140625" customWidth="1"/>
  </cols>
  <sheetData>
    <row r="1" spans="1:8">
      <c r="A1" s="1" t="s">
        <v>0</v>
      </c>
      <c r="B1" s="2"/>
      <c r="C1" s="3"/>
      <c r="D1" s="4"/>
      <c r="E1" s="4"/>
      <c r="F1" s="4"/>
      <c r="G1" s="4"/>
      <c r="H1" s="4"/>
    </row>
    <row r="2" spans="1:8">
      <c r="A2" s="1" t="s">
        <v>1</v>
      </c>
      <c r="B2" s="2"/>
      <c r="C2" s="3"/>
      <c r="D2" s="4"/>
      <c r="E2" s="4"/>
      <c r="F2" s="4"/>
      <c r="G2" s="4"/>
      <c r="H2" s="4"/>
    </row>
    <row r="3" spans="1:8">
      <c r="A3" s="1" t="s">
        <v>2</v>
      </c>
      <c r="B3" s="2"/>
      <c r="C3" s="3"/>
      <c r="D3" s="4"/>
      <c r="E3" s="4"/>
      <c r="F3" s="4"/>
      <c r="G3" s="4"/>
      <c r="H3" s="4"/>
    </row>
    <row r="4" spans="1:8">
      <c r="A4" s="5"/>
      <c r="B4" s="6"/>
      <c r="C4" s="4"/>
      <c r="D4" s="4"/>
      <c r="E4" s="4"/>
      <c r="F4" s="4"/>
      <c r="G4" s="4"/>
      <c r="H4" s="4"/>
    </row>
    <row r="5" spans="1:8" ht="15.75">
      <c r="A5" s="7" t="s">
        <v>3</v>
      </c>
      <c r="B5" s="7"/>
      <c r="C5" s="7"/>
      <c r="D5" s="7"/>
      <c r="E5" s="7"/>
      <c r="F5" s="7"/>
      <c r="G5" s="7"/>
      <c r="H5" s="7"/>
    </row>
    <row r="6" spans="1:8">
      <c r="A6" s="5"/>
      <c r="B6" s="6"/>
      <c r="C6" s="4"/>
      <c r="D6" s="4"/>
      <c r="E6" s="4"/>
      <c r="F6" s="4"/>
      <c r="G6" s="4"/>
      <c r="H6" s="4"/>
    </row>
    <row r="7" spans="1:8">
      <c r="A7" s="1" t="str">
        <f>"ФИЛИЈАЛА:   " &amp; Filijala</f>
        <v>ФИЛИЈАЛА:   06 НОВИ САД</v>
      </c>
      <c r="B7" s="8"/>
      <c r="C7" s="4"/>
      <c r="D7" s="4"/>
      <c r="E7" s="4"/>
      <c r="F7" s="4"/>
      <c r="G7" s="4"/>
      <c r="H7" s="4"/>
    </row>
    <row r="8" spans="1:8">
      <c r="A8" s="1" t="str">
        <f>"ЗДРАВСТВЕНА УСТАНОВА:  " &amp; ZU</f>
        <v>ЗДРАВСТВЕНА УСТАНОВА:  00206013 ЗЗ РЕУМ  Н  САД</v>
      </c>
      <c r="B8" s="8"/>
      <c r="C8" s="4"/>
      <c r="D8" s="4"/>
      <c r="E8" s="4"/>
      <c r="F8" s="4"/>
      <c r="G8" s="4"/>
      <c r="H8" s="4"/>
    </row>
    <row r="9" spans="1:8">
      <c r="A9" s="5"/>
      <c r="B9" s="8"/>
      <c r="C9" s="4"/>
      <c r="D9" s="4"/>
      <c r="E9" s="4"/>
      <c r="F9" s="4"/>
      <c r="G9" s="4"/>
      <c r="H9" s="4"/>
    </row>
    <row r="10" spans="1:8">
      <c r="A10" s="9"/>
      <c r="B10" s="10"/>
      <c r="C10" s="10"/>
      <c r="D10" s="9"/>
      <c r="E10" s="9"/>
      <c r="F10" s="9"/>
      <c r="G10" s="9"/>
      <c r="H10" s="11" t="s">
        <v>4</v>
      </c>
    </row>
    <row r="11" spans="1:8" ht="48.75">
      <c r="A11" s="12" t="s">
        <v>5</v>
      </c>
      <c r="B11" s="12" t="s">
        <v>6</v>
      </c>
      <c r="C11" s="13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</row>
    <row r="12" spans="1:8">
      <c r="A12" s="14">
        <v>1</v>
      </c>
      <c r="B12" s="14">
        <v>2</v>
      </c>
      <c r="C12" s="14">
        <v>3</v>
      </c>
      <c r="D12" s="14" t="s">
        <v>13</v>
      </c>
      <c r="E12" s="14">
        <v>5</v>
      </c>
      <c r="F12" s="14">
        <v>6</v>
      </c>
      <c r="G12" s="14">
        <v>7</v>
      </c>
      <c r="H12" s="14">
        <v>8</v>
      </c>
    </row>
    <row r="13" spans="1:8" ht="48.75" customHeight="1">
      <c r="A13" s="15">
        <v>5001</v>
      </c>
      <c r="B13" s="16"/>
      <c r="C13" s="17" t="s">
        <v>14</v>
      </c>
      <c r="D13" s="18">
        <f t="shared" ref="D13:D45" si="0">SUM(E13:H13)</f>
        <v>187963</v>
      </c>
      <c r="E13" s="18">
        <f>E14+E32</f>
        <v>3097</v>
      </c>
      <c r="F13" s="18">
        <f>F14+F32</f>
        <v>176570</v>
      </c>
      <c r="G13" s="18">
        <f>G14+G32</f>
        <v>0</v>
      </c>
      <c r="H13" s="18">
        <f>H14+H32</f>
        <v>8296</v>
      </c>
    </row>
    <row r="14" spans="1:8" ht="31.5" customHeight="1">
      <c r="A14" s="19">
        <v>5002</v>
      </c>
      <c r="B14" s="20">
        <v>700000</v>
      </c>
      <c r="C14" s="17" t="s">
        <v>15</v>
      </c>
      <c r="D14" s="18">
        <f t="shared" si="0"/>
        <v>187952</v>
      </c>
      <c r="E14" s="18">
        <f>E15+E19+E25+E28+E30</f>
        <v>3097</v>
      </c>
      <c r="F14" s="18">
        <f>F15+F19+F25+F28+F30</f>
        <v>176570</v>
      </c>
      <c r="G14" s="18">
        <f>G15+G19+G25+G28+G30</f>
        <v>0</v>
      </c>
      <c r="H14" s="18">
        <f>H15+H19+H25+H28+H30</f>
        <v>8285</v>
      </c>
    </row>
    <row r="15" spans="1:8" ht="24" customHeight="1">
      <c r="A15" s="15">
        <v>5057</v>
      </c>
      <c r="B15" s="20">
        <v>730000</v>
      </c>
      <c r="C15" s="17" t="s">
        <v>16</v>
      </c>
      <c r="D15" s="18">
        <f t="shared" si="0"/>
        <v>0</v>
      </c>
      <c r="E15" s="18">
        <f>SUM(E16:E18)</f>
        <v>0</v>
      </c>
      <c r="F15" s="18">
        <f>SUM(F16:F18)</f>
        <v>0</v>
      </c>
      <c r="G15" s="18">
        <f>SUM(G16:G18)</f>
        <v>0</v>
      </c>
      <c r="H15" s="18">
        <f>SUM(H16:H18)</f>
        <v>0</v>
      </c>
    </row>
    <row r="16" spans="1:8" ht="34.5" customHeight="1">
      <c r="A16" s="21">
        <v>5058</v>
      </c>
      <c r="B16" s="22">
        <v>731000</v>
      </c>
      <c r="C16" s="23" t="s">
        <v>17</v>
      </c>
      <c r="D16" s="24">
        <f t="shared" si="0"/>
        <v>0</v>
      </c>
      <c r="E16" s="25"/>
      <c r="F16" s="25"/>
      <c r="G16" s="26"/>
      <c r="H16" s="25"/>
    </row>
    <row r="17" spans="1:8" ht="38.25" customHeight="1">
      <c r="A17" s="21">
        <v>5061</v>
      </c>
      <c r="B17" s="22">
        <v>732000</v>
      </c>
      <c r="C17" s="23" t="s">
        <v>18</v>
      </c>
      <c r="D17" s="24">
        <f t="shared" si="0"/>
        <v>0</v>
      </c>
      <c r="E17" s="25"/>
      <c r="F17" s="25"/>
      <c r="G17" s="26"/>
      <c r="H17" s="25"/>
    </row>
    <row r="18" spans="1:8" ht="32.25" customHeight="1">
      <c r="A18" s="21">
        <v>5064</v>
      </c>
      <c r="B18" s="22">
        <v>733000</v>
      </c>
      <c r="C18" s="23" t="s">
        <v>19</v>
      </c>
      <c r="D18" s="24">
        <f t="shared" si="0"/>
        <v>0</v>
      </c>
      <c r="E18" s="26"/>
      <c r="F18" s="25"/>
      <c r="G18" s="25"/>
      <c r="H18" s="25"/>
    </row>
    <row r="19" spans="1:8" ht="31.5" customHeight="1">
      <c r="A19" s="15">
        <v>5067</v>
      </c>
      <c r="B19" s="20">
        <v>740000</v>
      </c>
      <c r="C19" s="17" t="s">
        <v>20</v>
      </c>
      <c r="D19" s="18">
        <f t="shared" si="0"/>
        <v>8285</v>
      </c>
      <c r="E19" s="27">
        <f>SUM(E20:E24)</f>
        <v>0</v>
      </c>
      <c r="F19" s="27">
        <f>SUM(F20:F24)</f>
        <v>0</v>
      </c>
      <c r="G19" s="27">
        <f>SUM(G20:G24)</f>
        <v>0</v>
      </c>
      <c r="H19" s="27">
        <f>SUM(H20:H24)</f>
        <v>8285</v>
      </c>
    </row>
    <row r="20" spans="1:8" ht="30" customHeight="1">
      <c r="A20" s="21">
        <v>5068</v>
      </c>
      <c r="B20" s="22">
        <v>741000</v>
      </c>
      <c r="C20" s="23" t="s">
        <v>21</v>
      </c>
      <c r="D20" s="24">
        <f t="shared" si="0"/>
        <v>118</v>
      </c>
      <c r="E20" s="25"/>
      <c r="F20" s="26"/>
      <c r="G20" s="25"/>
      <c r="H20" s="26">
        <v>118</v>
      </c>
    </row>
    <row r="21" spans="1:8" ht="28.5" customHeight="1">
      <c r="A21" s="21">
        <v>5075</v>
      </c>
      <c r="B21" s="22">
        <v>742000</v>
      </c>
      <c r="C21" s="23" t="s">
        <v>22</v>
      </c>
      <c r="D21" s="24">
        <f t="shared" si="0"/>
        <v>8059</v>
      </c>
      <c r="E21" s="25"/>
      <c r="F21" s="25"/>
      <c r="G21" s="25"/>
      <c r="H21" s="26">
        <v>8059</v>
      </c>
    </row>
    <row r="22" spans="1:8" ht="39" customHeight="1">
      <c r="A22" s="21">
        <v>5080</v>
      </c>
      <c r="B22" s="22">
        <v>743000</v>
      </c>
      <c r="C22" s="23" t="s">
        <v>23</v>
      </c>
      <c r="D22" s="24">
        <f t="shared" si="0"/>
        <v>108</v>
      </c>
      <c r="E22" s="25"/>
      <c r="F22" s="25"/>
      <c r="G22" s="25"/>
      <c r="H22" s="26">
        <v>108</v>
      </c>
    </row>
    <row r="23" spans="1:8" ht="27.75" customHeight="1">
      <c r="A23" s="21">
        <v>5087</v>
      </c>
      <c r="B23" s="22">
        <v>744000</v>
      </c>
      <c r="C23" s="23" t="s">
        <v>24</v>
      </c>
      <c r="D23" s="24">
        <f t="shared" si="0"/>
        <v>0</v>
      </c>
      <c r="E23" s="25"/>
      <c r="F23" s="25"/>
      <c r="G23" s="25"/>
      <c r="H23" s="26"/>
    </row>
    <row r="24" spans="1:8" ht="24.75" customHeight="1">
      <c r="A24" s="21">
        <v>5090</v>
      </c>
      <c r="B24" s="22">
        <v>745000</v>
      </c>
      <c r="C24" s="23" t="s">
        <v>25</v>
      </c>
      <c r="D24" s="24">
        <f t="shared" si="0"/>
        <v>0</v>
      </c>
      <c r="E24" s="25"/>
      <c r="F24" s="25"/>
      <c r="G24" s="25"/>
      <c r="H24" s="26"/>
    </row>
    <row r="25" spans="1:8" ht="23.25" customHeight="1">
      <c r="A25" s="15">
        <v>5092</v>
      </c>
      <c r="B25" s="20">
        <v>770000</v>
      </c>
      <c r="C25" s="17" t="s">
        <v>26</v>
      </c>
      <c r="D25" s="18">
        <f t="shared" si="0"/>
        <v>2785</v>
      </c>
      <c r="E25" s="18">
        <f>SUM(E26:E27)</f>
        <v>2157</v>
      </c>
      <c r="F25" s="18">
        <f>SUM(F26:F27)</f>
        <v>628</v>
      </c>
      <c r="G25" s="18">
        <f>SUM(G26:G27)</f>
        <v>0</v>
      </c>
      <c r="H25" s="18">
        <f>SUM(H26:H27)</f>
        <v>0</v>
      </c>
    </row>
    <row r="26" spans="1:8" ht="27.75" customHeight="1">
      <c r="A26" s="21">
        <v>5093</v>
      </c>
      <c r="B26" s="22">
        <v>771000</v>
      </c>
      <c r="C26" s="23" t="s">
        <v>27</v>
      </c>
      <c r="D26" s="24">
        <f t="shared" si="0"/>
        <v>2785</v>
      </c>
      <c r="E26" s="26">
        <v>2157</v>
      </c>
      <c r="F26" s="26">
        <v>628</v>
      </c>
      <c r="G26" s="25"/>
      <c r="H26" s="26"/>
    </row>
    <row r="27" spans="1:8" ht="39.75" customHeight="1">
      <c r="A27" s="21">
        <v>5095</v>
      </c>
      <c r="B27" s="22">
        <v>772000</v>
      </c>
      <c r="C27" s="23" t="s">
        <v>28</v>
      </c>
      <c r="D27" s="24">
        <f t="shared" si="0"/>
        <v>0</v>
      </c>
      <c r="E27" s="26"/>
      <c r="F27" s="26"/>
      <c r="G27" s="25"/>
      <c r="H27" s="25"/>
    </row>
    <row r="28" spans="1:8" ht="26.25" customHeight="1">
      <c r="A28" s="15">
        <v>5097</v>
      </c>
      <c r="B28" s="20">
        <v>780000</v>
      </c>
      <c r="C28" s="17" t="s">
        <v>29</v>
      </c>
      <c r="D28" s="18">
        <f t="shared" si="0"/>
        <v>175942</v>
      </c>
      <c r="E28" s="27">
        <f>E29</f>
        <v>0</v>
      </c>
      <c r="F28" s="27">
        <f>F29</f>
        <v>175942</v>
      </c>
      <c r="G28" s="27">
        <f>G29</f>
        <v>0</v>
      </c>
      <c r="H28" s="27">
        <f>H29</f>
        <v>0</v>
      </c>
    </row>
    <row r="29" spans="1:8" ht="39" customHeight="1">
      <c r="A29" s="21">
        <v>5098</v>
      </c>
      <c r="B29" s="22">
        <v>781000</v>
      </c>
      <c r="C29" s="23" t="s">
        <v>30</v>
      </c>
      <c r="D29" s="24">
        <f t="shared" si="0"/>
        <v>175942</v>
      </c>
      <c r="E29" s="25"/>
      <c r="F29" s="28">
        <v>175942</v>
      </c>
      <c r="G29" s="25"/>
      <c r="H29" s="26"/>
    </row>
    <row r="30" spans="1:8" ht="25.5" customHeight="1">
      <c r="A30" s="15">
        <v>5101</v>
      </c>
      <c r="B30" s="20">
        <v>790000</v>
      </c>
      <c r="C30" s="17" t="s">
        <v>31</v>
      </c>
      <c r="D30" s="18">
        <f t="shared" si="0"/>
        <v>940</v>
      </c>
      <c r="E30" s="18">
        <f>E31</f>
        <v>940</v>
      </c>
      <c r="F30" s="18">
        <f>F31</f>
        <v>0</v>
      </c>
      <c r="G30" s="18">
        <f>G31</f>
        <v>0</v>
      </c>
      <c r="H30" s="18">
        <f>H31</f>
        <v>0</v>
      </c>
    </row>
    <row r="31" spans="1:8" ht="22.5" customHeight="1">
      <c r="A31" s="21">
        <v>5102</v>
      </c>
      <c r="B31" s="22">
        <v>791000</v>
      </c>
      <c r="C31" s="23" t="s">
        <v>32</v>
      </c>
      <c r="D31" s="24">
        <f t="shared" si="0"/>
        <v>940</v>
      </c>
      <c r="E31" s="26">
        <v>940</v>
      </c>
      <c r="F31" s="25"/>
      <c r="G31" s="25"/>
      <c r="H31" s="25"/>
    </row>
    <row r="32" spans="1:8" ht="38.25" customHeight="1">
      <c r="A32" s="19">
        <v>5104</v>
      </c>
      <c r="B32" s="20">
        <v>800000</v>
      </c>
      <c r="C32" s="17" t="s">
        <v>33</v>
      </c>
      <c r="D32" s="18">
        <f t="shared" si="0"/>
        <v>11</v>
      </c>
      <c r="E32" s="18">
        <f>E33+E37</f>
        <v>0</v>
      </c>
      <c r="F32" s="18">
        <f>F33+F37</f>
        <v>0</v>
      </c>
      <c r="G32" s="18">
        <f>G33+G37</f>
        <v>0</v>
      </c>
      <c r="H32" s="18">
        <f>H33+H37</f>
        <v>11</v>
      </c>
    </row>
    <row r="33" spans="1:8" ht="24" customHeight="1">
      <c r="A33" s="15">
        <v>5105</v>
      </c>
      <c r="B33" s="20">
        <v>810000</v>
      </c>
      <c r="C33" s="17" t="s">
        <v>34</v>
      </c>
      <c r="D33" s="18">
        <f t="shared" si="0"/>
        <v>11</v>
      </c>
      <c r="E33" s="18">
        <f>SUM(E34:E36)</f>
        <v>0</v>
      </c>
      <c r="F33" s="18">
        <f>SUM(F34:F36)</f>
        <v>0</v>
      </c>
      <c r="G33" s="18">
        <f>SUM(G34:G36)</f>
        <v>0</v>
      </c>
      <c r="H33" s="18">
        <f>SUM(H34:H36)</f>
        <v>11</v>
      </c>
    </row>
    <row r="34" spans="1:8" ht="24.75">
      <c r="A34" s="21">
        <v>5106</v>
      </c>
      <c r="B34" s="22">
        <v>811000</v>
      </c>
      <c r="C34" s="23" t="s">
        <v>35</v>
      </c>
      <c r="D34" s="24">
        <f t="shared" si="0"/>
        <v>0</v>
      </c>
      <c r="E34" s="26"/>
      <c r="F34" s="26"/>
      <c r="G34" s="25"/>
      <c r="H34" s="26"/>
    </row>
    <row r="35" spans="1:8" ht="24.75">
      <c r="A35" s="21">
        <v>5108</v>
      </c>
      <c r="B35" s="22">
        <v>812000</v>
      </c>
      <c r="C35" s="23" t="s">
        <v>36</v>
      </c>
      <c r="D35" s="24">
        <f t="shared" si="0"/>
        <v>0</v>
      </c>
      <c r="E35" s="25"/>
      <c r="F35" s="25">
        <v>0</v>
      </c>
      <c r="G35" s="25"/>
      <c r="H35" s="26"/>
    </row>
    <row r="36" spans="1:8" ht="24.75">
      <c r="A36" s="21">
        <v>5110</v>
      </c>
      <c r="B36" s="22">
        <v>813000</v>
      </c>
      <c r="C36" s="23" t="s">
        <v>37</v>
      </c>
      <c r="D36" s="24">
        <f t="shared" si="0"/>
        <v>11</v>
      </c>
      <c r="E36" s="25"/>
      <c r="F36" s="25">
        <v>0</v>
      </c>
      <c r="G36" s="25"/>
      <c r="H36" s="26">
        <v>11</v>
      </c>
    </row>
    <row r="37" spans="1:8" ht="24.75">
      <c r="A37" s="15">
        <v>5112</v>
      </c>
      <c r="B37" s="20">
        <v>820000</v>
      </c>
      <c r="C37" s="17" t="s">
        <v>38</v>
      </c>
      <c r="D37" s="18">
        <f t="shared" si="0"/>
        <v>0</v>
      </c>
      <c r="E37" s="18">
        <f>SUM(E38:E39)</f>
        <v>0</v>
      </c>
      <c r="F37" s="18">
        <f>SUM(F38:F39)</f>
        <v>0</v>
      </c>
      <c r="G37" s="18">
        <f>SUM(G38:G39)</f>
        <v>0</v>
      </c>
      <c r="H37" s="18">
        <f>SUM(H38:H39)</f>
        <v>0</v>
      </c>
    </row>
    <row r="38" spans="1:8" ht="24.75">
      <c r="A38" s="21">
        <v>5113</v>
      </c>
      <c r="B38" s="22">
        <v>822000</v>
      </c>
      <c r="C38" s="23" t="s">
        <v>39</v>
      </c>
      <c r="D38" s="24">
        <f t="shared" si="0"/>
        <v>0</v>
      </c>
      <c r="E38" s="25"/>
      <c r="F38" s="25"/>
      <c r="G38" s="25"/>
      <c r="H38" s="26"/>
    </row>
    <row r="39" spans="1:8" ht="24.75">
      <c r="A39" s="21">
        <v>5115</v>
      </c>
      <c r="B39" s="22">
        <v>823000</v>
      </c>
      <c r="C39" s="23" t="s">
        <v>40</v>
      </c>
      <c r="D39" s="24">
        <f t="shared" si="0"/>
        <v>0</v>
      </c>
      <c r="E39" s="26"/>
      <c r="F39" s="26"/>
      <c r="G39" s="25"/>
      <c r="H39" s="26"/>
    </row>
    <row r="40" spans="1:8" ht="36.75">
      <c r="A40" s="19">
        <v>5117</v>
      </c>
      <c r="B40" s="20">
        <v>900000</v>
      </c>
      <c r="C40" s="17" t="s">
        <v>41</v>
      </c>
      <c r="D40" s="18">
        <f t="shared" si="0"/>
        <v>110</v>
      </c>
      <c r="E40" s="27">
        <f>E41+E43</f>
        <v>0</v>
      </c>
      <c r="F40" s="27">
        <f>F41+F43</f>
        <v>0</v>
      </c>
      <c r="G40" s="27">
        <f>G41+G43</f>
        <v>0</v>
      </c>
      <c r="H40" s="27">
        <f>H41+H43</f>
        <v>110</v>
      </c>
    </row>
    <row r="41" spans="1:8" ht="24.75">
      <c r="A41" s="15">
        <v>5129</v>
      </c>
      <c r="B41" s="20">
        <v>910000</v>
      </c>
      <c r="C41" s="17" t="s">
        <v>42</v>
      </c>
      <c r="D41" s="18">
        <f t="shared" si="0"/>
        <v>0</v>
      </c>
      <c r="E41" s="27">
        <f>E42</f>
        <v>0</v>
      </c>
      <c r="F41" s="27">
        <f>F42</f>
        <v>0</v>
      </c>
      <c r="G41" s="27">
        <f>G42</f>
        <v>0</v>
      </c>
      <c r="H41" s="27">
        <f>H42</f>
        <v>0</v>
      </c>
    </row>
    <row r="42" spans="1:8" ht="24.75">
      <c r="A42" s="21">
        <v>5130</v>
      </c>
      <c r="B42" s="22">
        <v>911000</v>
      </c>
      <c r="C42" s="23" t="s">
        <v>43</v>
      </c>
      <c r="D42" s="24">
        <f t="shared" si="0"/>
        <v>0</v>
      </c>
      <c r="E42" s="25"/>
      <c r="F42" s="25"/>
      <c r="G42" s="25"/>
      <c r="H42" s="26"/>
    </row>
    <row r="43" spans="1:8" ht="36.75">
      <c r="A43" s="15">
        <v>5131</v>
      </c>
      <c r="B43" s="20">
        <v>920000</v>
      </c>
      <c r="C43" s="17" t="s">
        <v>44</v>
      </c>
      <c r="D43" s="18">
        <f>D44</f>
        <v>110</v>
      </c>
      <c r="E43" s="27">
        <f>E44</f>
        <v>0</v>
      </c>
      <c r="F43" s="27">
        <f>F44</f>
        <v>0</v>
      </c>
      <c r="G43" s="27">
        <f>G44</f>
        <v>0</v>
      </c>
      <c r="H43" s="27">
        <f>H44</f>
        <v>110</v>
      </c>
    </row>
    <row r="44" spans="1:8" ht="36.75">
      <c r="A44" s="21">
        <v>5149</v>
      </c>
      <c r="B44" s="22">
        <v>921000</v>
      </c>
      <c r="C44" s="23" t="s">
        <v>45</v>
      </c>
      <c r="D44" s="24">
        <f t="shared" si="0"/>
        <v>110</v>
      </c>
      <c r="E44" s="25"/>
      <c r="F44" s="25"/>
      <c r="G44" s="25"/>
      <c r="H44" s="26">
        <v>110</v>
      </c>
    </row>
    <row r="45" spans="1:8" ht="24.75">
      <c r="A45" s="15">
        <v>5150</v>
      </c>
      <c r="B45" s="16"/>
      <c r="C45" s="17" t="s">
        <v>46</v>
      </c>
      <c r="D45" s="18">
        <f t="shared" si="0"/>
        <v>188073</v>
      </c>
      <c r="E45" s="18">
        <f>E13+E40</f>
        <v>3097</v>
      </c>
      <c r="F45" s="18">
        <f>F13+F40</f>
        <v>176570</v>
      </c>
      <c r="G45" s="18">
        <f>G13+G40</f>
        <v>0</v>
      </c>
      <c r="H45" s="18">
        <f>H13+H40</f>
        <v>8406</v>
      </c>
    </row>
  </sheetData>
  <mergeCells count="1">
    <mergeCell ref="A5:H5"/>
  </mergeCells>
  <dataValidations count="2">
    <dataValidation type="whole" allowBlank="1" showInputMessage="1" showErrorMessage="1" errorTitle="Upozorenje" error="Dozvoljen je unos samo celih brojeva. Ponovite unos !!!" sqref="D13:H45">
      <formula1>0</formula1>
      <formula2>999999999</formula2>
    </dataValidation>
    <dataValidation type="decimal" operator="greaterThan" allowBlank="1" showInputMessage="1" showErrorMessage="1" errorTitle="Upozorenje" error="Uneli ste neispravan podatak. Ponovite unos !!!" sqref="C13:C23">
      <formula1>-0.0001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1"/>
  <sheetViews>
    <sheetView tabSelected="1" topLeftCell="A7" workbookViewId="0">
      <selection activeCell="A13" sqref="A13:XFD61"/>
    </sheetView>
  </sheetViews>
  <sheetFormatPr defaultRowHeight="15"/>
  <cols>
    <col min="1" max="1" width="5.42578125" customWidth="1"/>
    <col min="2" max="2" width="10" customWidth="1"/>
    <col min="3" max="3" width="36.140625" customWidth="1"/>
    <col min="4" max="4" width="12.42578125" customWidth="1"/>
    <col min="5" max="5" width="11.5703125" customWidth="1"/>
    <col min="6" max="6" width="11.28515625" customWidth="1"/>
    <col min="7" max="7" width="10.7109375" customWidth="1"/>
    <col min="8" max="8" width="11.85546875" customWidth="1"/>
  </cols>
  <sheetData>
    <row r="1" spans="1:8">
      <c r="A1" s="1" t="s">
        <v>0</v>
      </c>
      <c r="B1" s="2"/>
      <c r="C1" s="3"/>
      <c r="D1" s="4"/>
      <c r="E1" s="4"/>
      <c r="F1" s="4"/>
      <c r="G1" s="4"/>
      <c r="H1" s="4"/>
    </row>
    <row r="2" spans="1:8">
      <c r="A2" s="1" t="s">
        <v>1</v>
      </c>
      <c r="B2" s="2"/>
      <c r="C2" s="3"/>
      <c r="D2" s="4"/>
      <c r="E2" s="4"/>
      <c r="F2" s="4"/>
      <c r="G2" s="4"/>
      <c r="H2" s="4"/>
    </row>
    <row r="3" spans="1:8">
      <c r="A3" s="1" t="s">
        <v>2</v>
      </c>
      <c r="B3" s="2"/>
      <c r="C3" s="3"/>
      <c r="D3" s="4"/>
      <c r="E3" s="4"/>
      <c r="F3" s="4"/>
      <c r="G3" s="4"/>
      <c r="H3" s="4"/>
    </row>
    <row r="4" spans="1:8">
      <c r="A4" s="5"/>
      <c r="B4" s="6"/>
      <c r="C4" s="4"/>
      <c r="D4" s="4"/>
      <c r="E4" s="4"/>
      <c r="F4" s="4"/>
      <c r="G4" s="4"/>
      <c r="H4" s="4"/>
    </row>
    <row r="5" spans="1:8" ht="15.75">
      <c r="A5" s="7" t="s">
        <v>47</v>
      </c>
      <c r="B5" s="7"/>
      <c r="C5" s="7"/>
      <c r="D5" s="7"/>
      <c r="E5" s="7"/>
      <c r="F5" s="7"/>
      <c r="G5" s="7"/>
      <c r="H5" s="7"/>
    </row>
    <row r="6" spans="1:8">
      <c r="A6" s="5"/>
      <c r="B6" s="6"/>
      <c r="C6" s="4"/>
      <c r="D6" s="4"/>
      <c r="E6" s="4"/>
      <c r="F6" s="4"/>
      <c r="G6" s="4"/>
      <c r="H6" s="4"/>
    </row>
    <row r="7" spans="1:8">
      <c r="A7" s="1" t="str">
        <f>"ФИЛИЈАЛА:   " &amp; Filijala</f>
        <v>ФИЛИЈАЛА:   06 НОВИ САД</v>
      </c>
      <c r="B7" s="8"/>
      <c r="C7" s="4"/>
      <c r="D7" s="4"/>
      <c r="E7" s="4"/>
      <c r="F7" s="4"/>
      <c r="G7" s="4"/>
      <c r="H7" s="4"/>
    </row>
    <row r="8" spans="1:8">
      <c r="A8" s="1" t="str">
        <f>"ЗДРАВСТВЕНА УСТАНОВА:  " &amp; ZU</f>
        <v>ЗДРАВСТВЕНА УСТАНОВА:  00206013 ЗЗ РЕУМ  Н  САД</v>
      </c>
      <c r="B8" s="8"/>
      <c r="C8" s="4"/>
      <c r="D8" s="4"/>
      <c r="E8" s="4"/>
      <c r="F8" s="4"/>
      <c r="G8" s="4"/>
      <c r="H8" s="4"/>
    </row>
    <row r="9" spans="1:8">
      <c r="A9" s="5"/>
      <c r="B9" s="8"/>
      <c r="C9" s="4"/>
      <c r="D9" s="4"/>
      <c r="E9" s="4"/>
      <c r="F9" s="4"/>
      <c r="G9" s="4"/>
      <c r="H9" s="4"/>
    </row>
    <row r="10" spans="1:8">
      <c r="A10" s="9"/>
      <c r="B10" s="10"/>
      <c r="C10" s="10"/>
      <c r="D10" s="9"/>
      <c r="E10" s="9"/>
      <c r="F10" s="9"/>
      <c r="G10" s="9"/>
      <c r="H10" s="11" t="s">
        <v>4</v>
      </c>
    </row>
    <row r="11" spans="1:8" ht="72.75">
      <c r="A11" s="12" t="s">
        <v>5</v>
      </c>
      <c r="B11" s="12" t="s">
        <v>6</v>
      </c>
      <c r="C11" s="13" t="s">
        <v>7</v>
      </c>
      <c r="D11" s="12" t="s">
        <v>8</v>
      </c>
      <c r="E11" s="12" t="s">
        <v>48</v>
      </c>
      <c r="F11" s="12" t="s">
        <v>10</v>
      </c>
      <c r="G11" s="12" t="s">
        <v>11</v>
      </c>
      <c r="H11" s="12" t="s">
        <v>12</v>
      </c>
    </row>
    <row r="12" spans="1:8">
      <c r="A12" s="14">
        <v>1</v>
      </c>
      <c r="B12" s="14">
        <v>2</v>
      </c>
      <c r="C12" s="14">
        <v>3</v>
      </c>
      <c r="D12" s="14" t="s">
        <v>13</v>
      </c>
      <c r="E12" s="14">
        <v>5</v>
      </c>
      <c r="F12" s="14">
        <v>6</v>
      </c>
      <c r="G12" s="14">
        <v>7</v>
      </c>
      <c r="H12" s="14">
        <v>8</v>
      </c>
    </row>
    <row r="13" spans="1:8" s="33" customFormat="1" ht="36.75">
      <c r="A13" s="15">
        <v>5170</v>
      </c>
      <c r="B13" s="29"/>
      <c r="C13" s="17" t="s">
        <v>49</v>
      </c>
      <c r="D13" s="32">
        <f t="shared" ref="D13:D61" si="0">SUM(E13:H13)</f>
        <v>187833</v>
      </c>
      <c r="E13" s="32">
        <f>E14+E44</f>
        <v>3097</v>
      </c>
      <c r="F13" s="32">
        <f>F14+F44</f>
        <v>177083</v>
      </c>
      <c r="G13" s="32">
        <f>G14+G44</f>
        <v>0</v>
      </c>
      <c r="H13" s="32">
        <f>H14+H44</f>
        <v>7653</v>
      </c>
    </row>
    <row r="14" spans="1:8" s="33" customFormat="1" ht="24.75">
      <c r="A14" s="15">
        <v>5171</v>
      </c>
      <c r="B14" s="29">
        <v>400000</v>
      </c>
      <c r="C14" s="17" t="s">
        <v>50</v>
      </c>
      <c r="D14" s="32">
        <f t="shared" si="0"/>
        <v>187629</v>
      </c>
      <c r="E14" s="32">
        <f>E15+E22+E29+E34+E37+E39</f>
        <v>3097</v>
      </c>
      <c r="F14" s="32">
        <f>F15+F22+F29+F34+F37+F39</f>
        <v>177083</v>
      </c>
      <c r="G14" s="32">
        <f>G15+G22+G29+G34+G37+G39</f>
        <v>0</v>
      </c>
      <c r="H14" s="32">
        <f>H15+H22+H29+H34+H37+H39</f>
        <v>7449</v>
      </c>
    </row>
    <row r="15" spans="1:8" s="33" customFormat="1" ht="24.75">
      <c r="A15" s="15">
        <v>5172</v>
      </c>
      <c r="B15" s="29">
        <v>410000</v>
      </c>
      <c r="C15" s="17" t="s">
        <v>51</v>
      </c>
      <c r="D15" s="32">
        <f t="shared" si="0"/>
        <v>99985</v>
      </c>
      <c r="E15" s="32">
        <f>SUM(E16:E21)</f>
        <v>2157</v>
      </c>
      <c r="F15" s="32">
        <f>SUM(F16:F21)</f>
        <v>94354</v>
      </c>
      <c r="G15" s="32">
        <f>SUM(G16:G21)</f>
        <v>0</v>
      </c>
      <c r="H15" s="32">
        <f>SUM(H16:H21)</f>
        <v>3474</v>
      </c>
    </row>
    <row r="16" spans="1:8" s="33" customFormat="1" ht="24.75">
      <c r="A16" s="21">
        <v>5173</v>
      </c>
      <c r="B16" s="30">
        <v>411000</v>
      </c>
      <c r="C16" s="23" t="s">
        <v>52</v>
      </c>
      <c r="D16" s="34">
        <f t="shared" si="0"/>
        <v>77804</v>
      </c>
      <c r="E16" s="31"/>
      <c r="F16" s="31">
        <v>74848</v>
      </c>
      <c r="G16" s="31"/>
      <c r="H16" s="31">
        <v>2956</v>
      </c>
    </row>
    <row r="17" spans="1:8" s="33" customFormat="1" ht="24.75">
      <c r="A17" s="21">
        <v>5175</v>
      </c>
      <c r="B17" s="30">
        <v>412000</v>
      </c>
      <c r="C17" s="23" t="s">
        <v>53</v>
      </c>
      <c r="D17" s="34">
        <f t="shared" si="0"/>
        <v>13968</v>
      </c>
      <c r="E17" s="31"/>
      <c r="F17" s="31">
        <v>13503</v>
      </c>
      <c r="G17" s="31"/>
      <c r="H17" s="31">
        <v>465</v>
      </c>
    </row>
    <row r="18" spans="1:8" s="33" customFormat="1">
      <c r="A18" s="21">
        <v>5179</v>
      </c>
      <c r="B18" s="30">
        <v>413000</v>
      </c>
      <c r="C18" s="23" t="s">
        <v>54</v>
      </c>
      <c r="D18" s="34">
        <f t="shared" si="0"/>
        <v>1565</v>
      </c>
      <c r="E18" s="31"/>
      <c r="F18" s="31">
        <v>1512</v>
      </c>
      <c r="G18" s="31"/>
      <c r="H18" s="31">
        <v>53</v>
      </c>
    </row>
    <row r="19" spans="1:8" s="33" customFormat="1" ht="24.75">
      <c r="A19" s="21">
        <v>5181</v>
      </c>
      <c r="B19" s="30">
        <v>414000</v>
      </c>
      <c r="C19" s="23" t="s">
        <v>55</v>
      </c>
      <c r="D19" s="34">
        <f t="shared" si="0"/>
        <v>3160</v>
      </c>
      <c r="E19" s="31">
        <v>2157</v>
      </c>
      <c r="F19" s="31">
        <v>1003</v>
      </c>
      <c r="G19" s="31"/>
      <c r="H19" s="31"/>
    </row>
    <row r="20" spans="1:8" s="33" customFormat="1" ht="24.75">
      <c r="A20" s="21">
        <v>5186</v>
      </c>
      <c r="B20" s="30">
        <v>415000</v>
      </c>
      <c r="C20" s="23" t="s">
        <v>56</v>
      </c>
      <c r="D20" s="34">
        <f t="shared" si="0"/>
        <v>1992</v>
      </c>
      <c r="E20" s="31"/>
      <c r="F20" s="31">
        <v>1992</v>
      </c>
      <c r="G20" s="31"/>
      <c r="H20" s="31"/>
    </row>
    <row r="21" spans="1:8" s="33" customFormat="1" ht="24.75">
      <c r="A21" s="21">
        <v>5188</v>
      </c>
      <c r="B21" s="30">
        <v>416000</v>
      </c>
      <c r="C21" s="23" t="s">
        <v>57</v>
      </c>
      <c r="D21" s="34">
        <f t="shared" si="0"/>
        <v>1496</v>
      </c>
      <c r="E21" s="31"/>
      <c r="F21" s="31">
        <v>1496</v>
      </c>
      <c r="G21" s="31"/>
      <c r="H21" s="31"/>
    </row>
    <row r="22" spans="1:8" s="33" customFormat="1" ht="24.75">
      <c r="A22" s="15">
        <v>5194</v>
      </c>
      <c r="B22" s="29">
        <v>420000</v>
      </c>
      <c r="C22" s="17" t="s">
        <v>58</v>
      </c>
      <c r="D22" s="32">
        <f t="shared" si="0"/>
        <v>87585</v>
      </c>
      <c r="E22" s="32">
        <f>SUM(E23:E28)</f>
        <v>940</v>
      </c>
      <c r="F22" s="32">
        <f>SUM(F23:F28)</f>
        <v>82710</v>
      </c>
      <c r="G22" s="32">
        <f>SUM(G23:G28)</f>
        <v>0</v>
      </c>
      <c r="H22" s="32">
        <f>SUM(H23:H28)</f>
        <v>3935</v>
      </c>
    </row>
    <row r="23" spans="1:8" s="33" customFormat="1">
      <c r="A23" s="21">
        <v>5195</v>
      </c>
      <c r="B23" s="30">
        <v>421000</v>
      </c>
      <c r="C23" s="23" t="s">
        <v>59</v>
      </c>
      <c r="D23" s="34">
        <f t="shared" si="0"/>
        <v>8670</v>
      </c>
      <c r="E23" s="31"/>
      <c r="F23" s="31">
        <v>8587</v>
      </c>
      <c r="G23" s="31"/>
      <c r="H23" s="31">
        <v>83</v>
      </c>
    </row>
    <row r="24" spans="1:8" s="33" customFormat="1" ht="24.75">
      <c r="A24" s="21">
        <v>5203</v>
      </c>
      <c r="B24" s="30">
        <v>422000</v>
      </c>
      <c r="C24" s="23" t="s">
        <v>60</v>
      </c>
      <c r="D24" s="34">
        <f t="shared" si="0"/>
        <v>527</v>
      </c>
      <c r="E24" s="31"/>
      <c r="F24" s="31"/>
      <c r="G24" s="31"/>
      <c r="H24" s="31">
        <v>527</v>
      </c>
    </row>
    <row r="25" spans="1:8" s="33" customFormat="1">
      <c r="A25" s="21">
        <v>5209</v>
      </c>
      <c r="B25" s="30">
        <v>423000</v>
      </c>
      <c r="C25" s="23" t="s">
        <v>61</v>
      </c>
      <c r="D25" s="34">
        <f t="shared" si="0"/>
        <v>6561</v>
      </c>
      <c r="E25" s="31"/>
      <c r="F25" s="31">
        <v>3327</v>
      </c>
      <c r="G25" s="31"/>
      <c r="H25" s="31">
        <v>3234</v>
      </c>
    </row>
    <row r="26" spans="1:8" s="33" customFormat="1" ht="24.75">
      <c r="A26" s="21">
        <v>5218</v>
      </c>
      <c r="B26" s="30">
        <v>424000</v>
      </c>
      <c r="C26" s="23" t="s">
        <v>62</v>
      </c>
      <c r="D26" s="34">
        <f t="shared" si="0"/>
        <v>316</v>
      </c>
      <c r="E26" s="31"/>
      <c r="F26" s="31">
        <v>247</v>
      </c>
      <c r="G26" s="31"/>
      <c r="H26" s="31">
        <v>69</v>
      </c>
    </row>
    <row r="27" spans="1:8" s="33" customFormat="1" ht="24.75">
      <c r="A27" s="21">
        <v>5226</v>
      </c>
      <c r="B27" s="30">
        <v>425000</v>
      </c>
      <c r="C27" s="23" t="s">
        <v>63</v>
      </c>
      <c r="D27" s="34">
        <f t="shared" si="0"/>
        <v>2270</v>
      </c>
      <c r="E27" s="31">
        <v>940</v>
      </c>
      <c r="F27" s="31">
        <v>1330</v>
      </c>
      <c r="G27" s="31"/>
      <c r="H27" s="31"/>
    </row>
    <row r="28" spans="1:8" s="33" customFormat="1">
      <c r="A28" s="21">
        <v>5229</v>
      </c>
      <c r="B28" s="30">
        <v>426000</v>
      </c>
      <c r="C28" s="23" t="s">
        <v>64</v>
      </c>
      <c r="D28" s="34">
        <f t="shared" si="0"/>
        <v>69241</v>
      </c>
      <c r="E28" s="31"/>
      <c r="F28" s="31">
        <v>69219</v>
      </c>
      <c r="G28" s="31"/>
      <c r="H28" s="31">
        <v>22</v>
      </c>
    </row>
    <row r="29" spans="1:8" s="33" customFormat="1" ht="36.75">
      <c r="A29" s="15">
        <v>5239</v>
      </c>
      <c r="B29" s="29">
        <v>430000</v>
      </c>
      <c r="C29" s="17" t="s">
        <v>65</v>
      </c>
      <c r="D29" s="32">
        <f t="shared" si="0"/>
        <v>0</v>
      </c>
      <c r="E29" s="32">
        <f>SUM(E30:E33)</f>
        <v>0</v>
      </c>
      <c r="F29" s="32">
        <f>SUM(F30:F33)</f>
        <v>0</v>
      </c>
      <c r="G29" s="32">
        <f>SUM(G30:G33)</f>
        <v>0</v>
      </c>
      <c r="H29" s="32">
        <f>SUM(H30:H33)</f>
        <v>0</v>
      </c>
    </row>
    <row r="30" spans="1:8" s="33" customFormat="1" ht="24.75">
      <c r="A30" s="21">
        <v>5240</v>
      </c>
      <c r="B30" s="30">
        <v>431000</v>
      </c>
      <c r="C30" s="23" t="s">
        <v>66</v>
      </c>
      <c r="D30" s="34">
        <f t="shared" si="0"/>
        <v>0</v>
      </c>
      <c r="E30" s="31"/>
      <c r="F30" s="35"/>
      <c r="G30" s="31"/>
      <c r="H30" s="31"/>
    </row>
    <row r="31" spans="1:8" s="33" customFormat="1" ht="24.75">
      <c r="A31" s="21">
        <v>5244</v>
      </c>
      <c r="B31" s="30">
        <v>432000</v>
      </c>
      <c r="C31" s="23" t="s">
        <v>67</v>
      </c>
      <c r="D31" s="34">
        <f t="shared" si="0"/>
        <v>0</v>
      </c>
      <c r="E31" s="31"/>
      <c r="F31" s="35"/>
      <c r="G31" s="31"/>
      <c r="H31" s="31"/>
    </row>
    <row r="32" spans="1:8" s="33" customFormat="1" ht="24.75">
      <c r="A32" s="21">
        <v>5248</v>
      </c>
      <c r="B32" s="30">
        <v>434000</v>
      </c>
      <c r="C32" s="23" t="s">
        <v>68</v>
      </c>
      <c r="D32" s="34">
        <f t="shared" si="0"/>
        <v>0</v>
      </c>
      <c r="E32" s="31"/>
      <c r="F32" s="35"/>
      <c r="G32" s="31"/>
      <c r="H32" s="31"/>
    </row>
    <row r="33" spans="1:8" s="33" customFormat="1" ht="24.75">
      <c r="A33" s="21">
        <v>5252</v>
      </c>
      <c r="B33" s="30">
        <v>435000</v>
      </c>
      <c r="C33" s="23" t="s">
        <v>69</v>
      </c>
      <c r="D33" s="34">
        <f t="shared" si="0"/>
        <v>0</v>
      </c>
      <c r="E33" s="31"/>
      <c r="F33" s="35"/>
      <c r="G33" s="31"/>
      <c r="H33" s="31"/>
    </row>
    <row r="34" spans="1:8" s="33" customFormat="1" ht="36.75">
      <c r="A34" s="15">
        <v>5254</v>
      </c>
      <c r="B34" s="29">
        <v>440000</v>
      </c>
      <c r="C34" s="17" t="s">
        <v>70</v>
      </c>
      <c r="D34" s="32">
        <f t="shared" si="0"/>
        <v>40</v>
      </c>
      <c r="E34" s="32">
        <f>SUM(E35:E36)</f>
        <v>0</v>
      </c>
      <c r="F34" s="36">
        <f>SUM(F35:F36)</f>
        <v>0</v>
      </c>
      <c r="G34" s="32">
        <f>SUM(G35:G36)</f>
        <v>0</v>
      </c>
      <c r="H34" s="32">
        <f>SUM(H35:H36)</f>
        <v>40</v>
      </c>
    </row>
    <row r="35" spans="1:8" s="33" customFormat="1" ht="24.75">
      <c r="A35" s="21">
        <v>5255</v>
      </c>
      <c r="B35" s="30">
        <v>441000</v>
      </c>
      <c r="C35" s="23" t="s">
        <v>71</v>
      </c>
      <c r="D35" s="34">
        <f t="shared" si="0"/>
        <v>0</v>
      </c>
      <c r="E35" s="31"/>
      <c r="F35" s="31"/>
      <c r="G35" s="31"/>
      <c r="H35" s="31"/>
    </row>
    <row r="36" spans="1:8" s="33" customFormat="1" ht="24.75">
      <c r="A36" s="21">
        <v>5274</v>
      </c>
      <c r="B36" s="30">
        <v>444000</v>
      </c>
      <c r="C36" s="23" t="s">
        <v>72</v>
      </c>
      <c r="D36" s="34">
        <f t="shared" si="0"/>
        <v>40</v>
      </c>
      <c r="E36" s="31"/>
      <c r="F36" s="31"/>
      <c r="G36" s="31"/>
      <c r="H36" s="31">
        <v>40</v>
      </c>
    </row>
    <row r="37" spans="1:8" s="33" customFormat="1" ht="36.75">
      <c r="A37" s="15">
        <v>5291</v>
      </c>
      <c r="B37" s="29">
        <v>460000</v>
      </c>
      <c r="C37" s="17" t="s">
        <v>73</v>
      </c>
      <c r="D37" s="32">
        <f t="shared" si="0"/>
        <v>0</v>
      </c>
      <c r="E37" s="32">
        <f>SUM(E38)</f>
        <v>0</v>
      </c>
      <c r="F37" s="36">
        <f>SUM(F38)</f>
        <v>0</v>
      </c>
      <c r="G37" s="32">
        <f>SUM(G38)</f>
        <v>0</v>
      </c>
      <c r="H37" s="32">
        <f>SUM(H38)</f>
        <v>0</v>
      </c>
    </row>
    <row r="38" spans="1:8" s="33" customFormat="1" ht="24.75">
      <c r="A38" s="21">
        <v>5304</v>
      </c>
      <c r="B38" s="30">
        <v>465000</v>
      </c>
      <c r="C38" s="23" t="s">
        <v>74</v>
      </c>
      <c r="D38" s="34">
        <f t="shared" si="0"/>
        <v>0</v>
      </c>
      <c r="E38" s="31"/>
      <c r="F38" s="35"/>
      <c r="G38" s="31"/>
      <c r="H38" s="31"/>
    </row>
    <row r="39" spans="1:8" s="33" customFormat="1" ht="24.75">
      <c r="A39" s="15">
        <v>5322</v>
      </c>
      <c r="B39" s="29">
        <v>480000</v>
      </c>
      <c r="C39" s="17" t="s">
        <v>75</v>
      </c>
      <c r="D39" s="32">
        <f t="shared" si="0"/>
        <v>19</v>
      </c>
      <c r="E39" s="32">
        <f>SUM(E40:E43)</f>
        <v>0</v>
      </c>
      <c r="F39" s="32">
        <f>SUM(F40:F43)</f>
        <v>19</v>
      </c>
      <c r="G39" s="32">
        <f>SUM(G40:G43)</f>
        <v>0</v>
      </c>
      <c r="H39" s="32">
        <f>SUM(H40:H43)</f>
        <v>0</v>
      </c>
    </row>
    <row r="40" spans="1:8" s="33" customFormat="1" ht="24.75">
      <c r="A40" s="21">
        <v>5323</v>
      </c>
      <c r="B40" s="30">
        <v>481000</v>
      </c>
      <c r="C40" s="23" t="s">
        <v>76</v>
      </c>
      <c r="D40" s="34">
        <f t="shared" si="0"/>
        <v>0</v>
      </c>
      <c r="E40" s="31"/>
      <c r="F40" s="31"/>
      <c r="G40" s="31"/>
      <c r="H40" s="31"/>
    </row>
    <row r="41" spans="1:8" s="33" customFormat="1" ht="24.75">
      <c r="A41" s="21">
        <v>5326</v>
      </c>
      <c r="B41" s="30">
        <v>482000</v>
      </c>
      <c r="C41" s="23" t="s">
        <v>77</v>
      </c>
      <c r="D41" s="34">
        <f t="shared" si="0"/>
        <v>19</v>
      </c>
      <c r="E41" s="31"/>
      <c r="F41" s="31">
        <v>19</v>
      </c>
      <c r="G41" s="31"/>
      <c r="H41" s="31"/>
    </row>
    <row r="42" spans="1:8" s="33" customFormat="1" ht="24.75">
      <c r="A42" s="21">
        <v>5330</v>
      </c>
      <c r="B42" s="30">
        <v>483000</v>
      </c>
      <c r="C42" s="23" t="s">
        <v>78</v>
      </c>
      <c r="D42" s="34">
        <f t="shared" si="0"/>
        <v>0</v>
      </c>
      <c r="E42" s="31"/>
      <c r="F42" s="31"/>
      <c r="G42" s="31"/>
      <c r="H42" s="31"/>
    </row>
    <row r="43" spans="1:8" s="33" customFormat="1" ht="60.75">
      <c r="A43" s="21">
        <v>5332</v>
      </c>
      <c r="B43" s="30">
        <v>484000</v>
      </c>
      <c r="C43" s="23" t="s">
        <v>79</v>
      </c>
      <c r="D43" s="34">
        <f t="shared" si="0"/>
        <v>0</v>
      </c>
      <c r="E43" s="31"/>
      <c r="F43" s="31"/>
      <c r="G43" s="31"/>
      <c r="H43" s="31"/>
    </row>
    <row r="44" spans="1:8" s="33" customFormat="1" ht="24.75">
      <c r="A44" s="15">
        <v>5339</v>
      </c>
      <c r="B44" s="29">
        <v>500000</v>
      </c>
      <c r="C44" s="17" t="s">
        <v>80</v>
      </c>
      <c r="D44" s="32">
        <f t="shared" si="0"/>
        <v>204</v>
      </c>
      <c r="E44" s="32">
        <f>E45+E50+E53</f>
        <v>0</v>
      </c>
      <c r="F44" s="32">
        <f>F45+F50+F53</f>
        <v>0</v>
      </c>
      <c r="G44" s="32">
        <f>G45+G50+G53</f>
        <v>0</v>
      </c>
      <c r="H44" s="32">
        <f>H45+H50+H53</f>
        <v>204</v>
      </c>
    </row>
    <row r="45" spans="1:8" s="33" customFormat="1" ht="24.75">
      <c r="A45" s="15">
        <v>5340</v>
      </c>
      <c r="B45" s="29">
        <v>510000</v>
      </c>
      <c r="C45" s="17" t="s">
        <v>81</v>
      </c>
      <c r="D45" s="32">
        <f t="shared" si="0"/>
        <v>204</v>
      </c>
      <c r="E45" s="32">
        <f>SUM(E46:E49)</f>
        <v>0</v>
      </c>
      <c r="F45" s="32">
        <f>SUM(F46:F49)</f>
        <v>0</v>
      </c>
      <c r="G45" s="32">
        <f>SUM(G46:G49)</f>
        <v>0</v>
      </c>
      <c r="H45" s="32">
        <f>SUM(H46:H49)</f>
        <v>204</v>
      </c>
    </row>
    <row r="46" spans="1:8" s="33" customFormat="1" ht="24.75">
      <c r="A46" s="21">
        <v>5341</v>
      </c>
      <c r="B46" s="30">
        <v>511000</v>
      </c>
      <c r="C46" s="23" t="s">
        <v>82</v>
      </c>
      <c r="D46" s="34">
        <f t="shared" si="0"/>
        <v>0</v>
      </c>
      <c r="E46" s="31"/>
      <c r="F46" s="31"/>
      <c r="G46" s="31"/>
      <c r="H46" s="31"/>
    </row>
    <row r="47" spans="1:8" s="33" customFormat="1">
      <c r="A47" s="21">
        <v>5346</v>
      </c>
      <c r="B47" s="30">
        <v>512000</v>
      </c>
      <c r="C47" s="23" t="s">
        <v>83</v>
      </c>
      <c r="D47" s="34">
        <f t="shared" si="0"/>
        <v>194</v>
      </c>
      <c r="E47" s="31"/>
      <c r="F47" s="31"/>
      <c r="G47" s="31"/>
      <c r="H47" s="31">
        <v>194</v>
      </c>
    </row>
    <row r="48" spans="1:8" s="33" customFormat="1">
      <c r="A48" s="21">
        <v>5356</v>
      </c>
      <c r="B48" s="30">
        <v>513000</v>
      </c>
      <c r="C48" s="23" t="s">
        <v>84</v>
      </c>
      <c r="D48" s="34">
        <f t="shared" si="0"/>
        <v>0</v>
      </c>
      <c r="E48" s="31"/>
      <c r="F48" s="31"/>
      <c r="G48" s="31"/>
      <c r="H48" s="31"/>
    </row>
    <row r="49" spans="1:8" s="33" customFormat="1">
      <c r="A49" s="21">
        <v>5360</v>
      </c>
      <c r="B49" s="30">
        <v>515000</v>
      </c>
      <c r="C49" s="23" t="s">
        <v>85</v>
      </c>
      <c r="D49" s="34">
        <f t="shared" si="0"/>
        <v>10</v>
      </c>
      <c r="E49" s="31"/>
      <c r="F49" s="31"/>
      <c r="G49" s="31"/>
      <c r="H49" s="31">
        <v>10</v>
      </c>
    </row>
    <row r="50" spans="1:8" s="33" customFormat="1">
      <c r="A50" s="15">
        <v>5362</v>
      </c>
      <c r="B50" s="29">
        <v>520000</v>
      </c>
      <c r="C50" s="17" t="s">
        <v>86</v>
      </c>
      <c r="D50" s="32">
        <f t="shared" si="0"/>
        <v>0</v>
      </c>
      <c r="E50" s="32">
        <f>SUM(E51:E52)</f>
        <v>0</v>
      </c>
      <c r="F50" s="32">
        <f>SUM(F51:F52)</f>
        <v>0</v>
      </c>
      <c r="G50" s="32">
        <f>SUM(G51:G52)</f>
        <v>0</v>
      </c>
      <c r="H50" s="32">
        <f>SUM(H51:H52)</f>
        <v>0</v>
      </c>
    </row>
    <row r="51" spans="1:8" s="33" customFormat="1">
      <c r="A51" s="21">
        <v>5365</v>
      </c>
      <c r="B51" s="30">
        <v>522000</v>
      </c>
      <c r="C51" s="23" t="s">
        <v>87</v>
      </c>
      <c r="D51" s="34">
        <f t="shared" si="0"/>
        <v>0</v>
      </c>
      <c r="E51" s="31"/>
      <c r="F51" s="31"/>
      <c r="G51" s="31"/>
      <c r="H51" s="31"/>
    </row>
    <row r="52" spans="1:8" s="33" customFormat="1">
      <c r="A52" s="21">
        <v>5369</v>
      </c>
      <c r="B52" s="30">
        <v>523000</v>
      </c>
      <c r="C52" s="23" t="s">
        <v>88</v>
      </c>
      <c r="D52" s="34">
        <f t="shared" si="0"/>
        <v>0</v>
      </c>
      <c r="E52" s="31"/>
      <c r="F52" s="31"/>
      <c r="G52" s="31"/>
      <c r="H52" s="31"/>
    </row>
    <row r="53" spans="1:8" s="33" customFormat="1" ht="48.75">
      <c r="A53" s="15">
        <v>5382</v>
      </c>
      <c r="B53" s="29">
        <v>550000</v>
      </c>
      <c r="C53" s="17" t="s">
        <v>89</v>
      </c>
      <c r="D53" s="32">
        <f t="shared" si="0"/>
        <v>0</v>
      </c>
      <c r="E53" s="32">
        <f>E54</f>
        <v>0</v>
      </c>
      <c r="F53" s="36">
        <f>F54</f>
        <v>0</v>
      </c>
      <c r="G53" s="32">
        <f>G54</f>
        <v>0</v>
      </c>
      <c r="H53" s="32">
        <f>H54</f>
        <v>0</v>
      </c>
    </row>
    <row r="54" spans="1:8" s="33" customFormat="1" ht="48.75">
      <c r="A54" s="21">
        <v>5383</v>
      </c>
      <c r="B54" s="30">
        <v>551000</v>
      </c>
      <c r="C54" s="23" t="s">
        <v>90</v>
      </c>
      <c r="D54" s="34">
        <f t="shared" si="0"/>
        <v>0</v>
      </c>
      <c r="E54" s="31"/>
      <c r="F54" s="35"/>
      <c r="G54" s="31"/>
      <c r="H54" s="31"/>
    </row>
    <row r="55" spans="1:8" s="33" customFormat="1" ht="36.75">
      <c r="A55" s="15">
        <v>5385</v>
      </c>
      <c r="B55" s="29">
        <v>600000</v>
      </c>
      <c r="C55" s="17" t="s">
        <v>91</v>
      </c>
      <c r="D55" s="32">
        <f t="shared" si="0"/>
        <v>240</v>
      </c>
      <c r="E55" s="32">
        <f>E56+E59</f>
        <v>0</v>
      </c>
      <c r="F55" s="36">
        <f>F56+F59</f>
        <v>0</v>
      </c>
      <c r="G55" s="32">
        <f>G56+G59</f>
        <v>0</v>
      </c>
      <c r="H55" s="32">
        <f>H56+H59</f>
        <v>240</v>
      </c>
    </row>
    <row r="56" spans="1:8" s="33" customFormat="1" ht="24.75">
      <c r="A56" s="15">
        <v>5386</v>
      </c>
      <c r="B56" s="29">
        <v>610000</v>
      </c>
      <c r="C56" s="17" t="s">
        <v>92</v>
      </c>
      <c r="D56" s="32">
        <f t="shared" si="0"/>
        <v>0</v>
      </c>
      <c r="E56" s="32">
        <f>SUM(E57:E58)</f>
        <v>0</v>
      </c>
      <c r="F56" s="36">
        <f>SUM(F57:F58)</f>
        <v>0</v>
      </c>
      <c r="G56" s="32">
        <f>SUM(G57:G58)</f>
        <v>0</v>
      </c>
      <c r="H56" s="32">
        <f>SUM(H57:H58)</f>
        <v>0</v>
      </c>
    </row>
    <row r="57" spans="1:8" s="33" customFormat="1" ht="24.75">
      <c r="A57" s="21">
        <v>5387</v>
      </c>
      <c r="B57" s="30">
        <v>611000</v>
      </c>
      <c r="C57" s="23" t="s">
        <v>93</v>
      </c>
      <c r="D57" s="34">
        <f t="shared" si="0"/>
        <v>0</v>
      </c>
      <c r="E57" s="31"/>
      <c r="F57" s="35"/>
      <c r="G57" s="31"/>
      <c r="H57" s="31"/>
    </row>
    <row r="58" spans="1:8" s="33" customFormat="1" ht="24.75">
      <c r="A58" s="21">
        <v>5407</v>
      </c>
      <c r="B58" s="30">
        <v>614000</v>
      </c>
      <c r="C58" s="23" t="s">
        <v>94</v>
      </c>
      <c r="D58" s="34">
        <f t="shared" si="0"/>
        <v>0</v>
      </c>
      <c r="E58" s="31"/>
      <c r="F58" s="35"/>
      <c r="G58" s="31"/>
      <c r="H58" s="31"/>
    </row>
    <row r="59" spans="1:8" s="33" customFormat="1" ht="24.75">
      <c r="A59" s="15">
        <v>5409</v>
      </c>
      <c r="B59" s="29">
        <v>620000</v>
      </c>
      <c r="C59" s="17" t="s">
        <v>95</v>
      </c>
      <c r="D59" s="32">
        <f t="shared" si="0"/>
        <v>240</v>
      </c>
      <c r="E59" s="32">
        <f>E60</f>
        <v>0</v>
      </c>
      <c r="F59" s="36">
        <f>F60</f>
        <v>0</v>
      </c>
      <c r="G59" s="32">
        <f>G60</f>
        <v>0</v>
      </c>
      <c r="H59" s="32">
        <f>H60</f>
        <v>240</v>
      </c>
    </row>
    <row r="60" spans="1:8" s="33" customFormat="1" ht="24.75">
      <c r="A60" s="21">
        <v>5410</v>
      </c>
      <c r="B60" s="30">
        <v>621000</v>
      </c>
      <c r="C60" s="23" t="s">
        <v>96</v>
      </c>
      <c r="D60" s="34">
        <f t="shared" si="0"/>
        <v>240</v>
      </c>
      <c r="E60" s="31"/>
      <c r="F60" s="35"/>
      <c r="G60" s="31"/>
      <c r="H60" s="31">
        <v>240</v>
      </c>
    </row>
    <row r="61" spans="1:8" s="33" customFormat="1" ht="24.75">
      <c r="A61" s="15">
        <v>5431</v>
      </c>
      <c r="B61" s="17"/>
      <c r="C61" s="17" t="s">
        <v>97</v>
      </c>
      <c r="D61" s="32">
        <f t="shared" si="0"/>
        <v>188073</v>
      </c>
      <c r="E61" s="32">
        <f>E13+E55</f>
        <v>3097</v>
      </c>
      <c r="F61" s="32">
        <f>F13+F55</f>
        <v>177083</v>
      </c>
      <c r="G61" s="32">
        <f>G13+G55</f>
        <v>0</v>
      </c>
      <c r="H61" s="32">
        <f>H13+H55</f>
        <v>7893</v>
      </c>
    </row>
  </sheetData>
  <mergeCells count="1">
    <mergeCell ref="A5:H5"/>
  </mergeCells>
  <dataValidations count="2">
    <dataValidation type="whole" allowBlank="1" showInputMessage="1" showErrorMessage="1" errorTitle="Upozorenje" error="Dozvoljen je unos samo celih brojeva. Ponovite unos !!!" sqref="D13:H61">
      <formula1>0</formula1>
      <formula2>999999999</formula2>
    </dataValidation>
    <dataValidation type="decimal" operator="greaterThan" allowBlank="1" showInputMessage="1" showErrorMessage="1" errorTitle="Upozorenje" error="Uneli ste neispravan podatak. Ponovite unos !!!" sqref="C13:C23">
      <formula1>-0.0001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Prihodi 2013</vt:lpstr>
      <vt:lpstr>Rashodi 2013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</dc:creator>
  <cp:lastModifiedBy>Dragan</cp:lastModifiedBy>
  <cp:lastPrinted>2014-03-21T08:47:17Z</cp:lastPrinted>
  <dcterms:created xsi:type="dcterms:W3CDTF">2014-03-21T08:38:13Z</dcterms:created>
  <dcterms:modified xsi:type="dcterms:W3CDTF">2014-03-21T08:48:34Z</dcterms:modified>
</cp:coreProperties>
</file>